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6335" windowHeight="9405" activeTab="2"/>
  </bookViews>
  <sheets>
    <sheet name="Perfil Cliente Zona" sheetId="1" r:id="rId1"/>
    <sheet name="Pronostico" sheetId="4" r:id="rId2"/>
    <sheet name="Ventas estimadas" sheetId="6" r:id="rId3"/>
  </sheets>
  <calcPr calcId="125725"/>
</workbook>
</file>

<file path=xl/calcChain.xml><?xml version="1.0" encoding="utf-8"?>
<calcChain xmlns="http://schemas.openxmlformats.org/spreadsheetml/2006/main">
  <c r="H10" i="6"/>
  <c r="H8"/>
  <c r="F10"/>
  <c r="F8"/>
  <c r="G8" s="1"/>
  <c r="G10"/>
  <c r="E10"/>
  <c r="E8"/>
  <c r="B19" i="1"/>
  <c r="B26" s="1"/>
  <c r="C8" i="4" s="1"/>
  <c r="C10" s="1"/>
  <c r="C11" l="1"/>
  <c r="H11" s="1"/>
  <c r="E11"/>
  <c r="D11" l="1"/>
  <c r="G11"/>
  <c r="F11"/>
  <c r="F16" s="1"/>
  <c r="E17"/>
  <c r="E15"/>
  <c r="E13"/>
  <c r="E16"/>
  <c r="E14"/>
  <c r="D16"/>
  <c r="D14"/>
  <c r="D17"/>
  <c r="D15"/>
  <c r="D13"/>
  <c r="H16"/>
  <c r="H14"/>
  <c r="H17"/>
  <c r="H15"/>
  <c r="H13"/>
  <c r="G17"/>
  <c r="G15"/>
  <c r="G13"/>
  <c r="G16"/>
  <c r="G14"/>
  <c r="F14"/>
  <c r="F15"/>
  <c r="F13" l="1"/>
  <c r="F17"/>
</calcChain>
</file>

<file path=xl/sharedStrings.xml><?xml version="1.0" encoding="utf-8"?>
<sst xmlns="http://schemas.openxmlformats.org/spreadsheetml/2006/main" count="44" uniqueCount="36">
  <si>
    <t>Edad</t>
  </si>
  <si>
    <t>Sexo</t>
  </si>
  <si>
    <t>Estado Civil</t>
  </si>
  <si>
    <t>Religión</t>
  </si>
  <si>
    <t>Nivel Socio Economico</t>
  </si>
  <si>
    <t>Nivel de instrucción</t>
  </si>
  <si>
    <t>Grupo de Referencia</t>
  </si>
  <si>
    <t>Cultura</t>
  </si>
  <si>
    <t>Ciclo de vida familiar</t>
  </si>
  <si>
    <t>Motivos de Compra</t>
  </si>
  <si>
    <t>15 a 64</t>
  </si>
  <si>
    <t>Femenino</t>
  </si>
  <si>
    <t>Indiferente</t>
  </si>
  <si>
    <t>Catolico</t>
  </si>
  <si>
    <t>C,C+,B,A</t>
  </si>
  <si>
    <t>Familia, Compañeros escolares, amigos, trabajo</t>
  </si>
  <si>
    <t>Personalidad</t>
  </si>
  <si>
    <t>Sentimental, Abierta, Afirmativa, Practica,Independiente</t>
  </si>
  <si>
    <t>Media</t>
  </si>
  <si>
    <t>Soltera, joven, casada con hijos en el hogar, casada sin hijos</t>
  </si>
  <si>
    <t>Causalidad, independencia, novedad, defensa de ego, afirmación y modelado</t>
  </si>
  <si>
    <t>Habitantes Directos</t>
  </si>
  <si>
    <t>Mujeres de 15 a 64 años</t>
  </si>
  <si>
    <t>Habitantes en transito indirecto</t>
  </si>
  <si>
    <t>Clientes Atraidos X Promoción</t>
  </si>
  <si>
    <t>Clientes En trafico a tienda</t>
  </si>
  <si>
    <t>Afluencia Pronosticada</t>
  </si>
  <si>
    <t>Clientes Con Intención de Compra</t>
  </si>
  <si>
    <t>Habitantes Total Zona</t>
  </si>
  <si>
    <t xml:space="preserve"> % Afluencia</t>
  </si>
  <si>
    <t>Instrucción media -básica en adelante</t>
  </si>
  <si>
    <t>Afluencia estimada en zona* (Mensual)</t>
  </si>
  <si>
    <t>Clientes</t>
  </si>
  <si>
    <t>Precio</t>
  </si>
  <si>
    <t>Monto estimado al mes</t>
  </si>
  <si>
    <t>Utilidad</t>
  </si>
</sst>
</file>

<file path=xl/styles.xml><?xml version="1.0" encoding="utf-8"?>
<styleSheet xmlns="http://schemas.openxmlformats.org/spreadsheetml/2006/main">
  <numFmts count="1">
    <numFmt numFmtId="164" formatCode="_-[$$-80A]* #,##0.00_-;\-[$$-80A]* #,##0.00_-;_-[$$-80A]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9" fontId="1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2" applyNumberFormat="0" applyAlignment="0" applyProtection="0"/>
    <xf numFmtId="0" fontId="9" fillId="0" borderId="3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</cellStyleXfs>
  <cellXfs count="26">
    <xf numFmtId="0" fontId="0" fillId="0" borderId="0" xfId="0"/>
    <xf numFmtId="0" fontId="0" fillId="5" borderId="0" xfId="0" applyFill="1"/>
    <xf numFmtId="0" fontId="2" fillId="2" borderId="0" xfId="1"/>
    <xf numFmtId="0" fontId="3" fillId="5" borderId="0" xfId="0" applyFont="1" applyFill="1"/>
    <xf numFmtId="0" fontId="2" fillId="4" borderId="0" xfId="3"/>
    <xf numFmtId="3" fontId="2" fillId="2" borderId="0" xfId="1" applyNumberFormat="1"/>
    <xf numFmtId="9" fontId="2" fillId="2" borderId="0" xfId="1" applyNumberFormat="1"/>
    <xf numFmtId="0" fontId="2" fillId="10" borderId="0" xfId="11"/>
    <xf numFmtId="0" fontId="2" fillId="12" borderId="0" xfId="13"/>
    <xf numFmtId="3" fontId="4" fillId="5" borderId="1" xfId="5" applyNumberFormat="1" applyFill="1" applyAlignment="1">
      <alignment horizontal="center"/>
    </xf>
    <xf numFmtId="9" fontId="8" fillId="9" borderId="2" xfId="9" applyNumberFormat="1"/>
    <xf numFmtId="3" fontId="6" fillId="7" borderId="0" xfId="7" applyNumberFormat="1"/>
    <xf numFmtId="3" fontId="5" fillId="6" borderId="0" xfId="6" applyNumberFormat="1"/>
    <xf numFmtId="3" fontId="7" fillId="8" borderId="0" xfId="8" applyNumberFormat="1"/>
    <xf numFmtId="3" fontId="1" fillId="11" borderId="0" xfId="12" applyNumberFormat="1"/>
    <xf numFmtId="0" fontId="2" fillId="3" borderId="0" xfId="2" applyBorder="1" applyAlignment="1">
      <alignment textRotation="90"/>
    </xf>
    <xf numFmtId="9" fontId="2" fillId="3" borderId="0" xfId="2" applyNumberFormat="1" applyBorder="1"/>
    <xf numFmtId="0" fontId="6" fillId="5" borderId="0" xfId="7" applyFill="1"/>
    <xf numFmtId="0" fontId="7" fillId="5" borderId="0" xfId="8" applyFill="1"/>
    <xf numFmtId="164" fontId="0" fillId="5" borderId="0" xfId="0" applyNumberFormat="1" applyFill="1"/>
    <xf numFmtId="9" fontId="0" fillId="5" borderId="0" xfId="4" applyFont="1" applyFill="1"/>
    <xf numFmtId="164" fontId="9" fillId="5" borderId="3" xfId="10" applyNumberFormat="1" applyFill="1"/>
    <xf numFmtId="0" fontId="9" fillId="5" borderId="3" xfId="10" applyFill="1"/>
    <xf numFmtId="3" fontId="2" fillId="2" borderId="3" xfId="1" applyNumberFormat="1" applyBorder="1"/>
    <xf numFmtId="0" fontId="2" fillId="2" borderId="3" xfId="1" applyBorder="1"/>
    <xf numFmtId="0" fontId="2" fillId="5" borderId="0" xfId="1" applyFill="1"/>
  </cellXfs>
  <cellStyles count="14">
    <cellStyle name="40% - Énfasis4" xfId="12" builtinId="43"/>
    <cellStyle name="60% - Énfasis1" xfId="11" builtinId="32"/>
    <cellStyle name="Buena" xfId="6" builtinId="26"/>
    <cellStyle name="Énfasis1" xfId="1" builtinId="29"/>
    <cellStyle name="Énfasis2" xfId="2" builtinId="33"/>
    <cellStyle name="Énfasis4" xfId="3" builtinId="41"/>
    <cellStyle name="Énfasis6" xfId="13" builtinId="49"/>
    <cellStyle name="Incorrecto" xfId="7" builtinId="27"/>
    <cellStyle name="Neutral" xfId="8" builtinId="28"/>
    <cellStyle name="Normal" xfId="0" builtinId="0"/>
    <cellStyle name="Porcentual" xfId="4" builtinId="5"/>
    <cellStyle name="Salida" xfId="9" builtinId="21"/>
    <cellStyle name="Título 1" xfId="5" builtinId="16"/>
    <cellStyle name="Total" xfId="10" builtin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3</xdr:row>
      <xdr:rowOff>180975</xdr:rowOff>
    </xdr:from>
    <xdr:to>
      <xdr:col>6</xdr:col>
      <xdr:colOff>533400</xdr:colOff>
      <xdr:row>15</xdr:row>
      <xdr:rowOff>177403</xdr:rowOff>
    </xdr:to>
    <xdr:pic>
      <xdr:nvPicPr>
        <xdr:cNvPr id="3" name="2 Imagen" descr="j0404403.w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72375" y="752475"/>
          <a:ext cx="2705100" cy="22824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590549</xdr:colOff>
      <xdr:row>2</xdr:row>
      <xdr:rowOff>47625</xdr:rowOff>
    </xdr:from>
    <xdr:to>
      <xdr:col>2</xdr:col>
      <xdr:colOff>447674</xdr:colOff>
      <xdr:row>6</xdr:row>
      <xdr:rowOff>86413</xdr:rowOff>
    </xdr:to>
    <xdr:pic>
      <xdr:nvPicPr>
        <xdr:cNvPr id="3" name="2 Imagen" descr="j0404359.w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2549" y="428625"/>
          <a:ext cx="2447925" cy="24867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11</xdr:row>
      <xdr:rowOff>95250</xdr:rowOff>
    </xdr:from>
    <xdr:to>
      <xdr:col>7</xdr:col>
      <xdr:colOff>171450</xdr:colOff>
      <xdr:row>26</xdr:row>
      <xdr:rowOff>55990</xdr:rowOff>
    </xdr:to>
    <xdr:pic>
      <xdr:nvPicPr>
        <xdr:cNvPr id="2" name="1 Imagen" descr="j0406224.w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81350" y="2247900"/>
          <a:ext cx="3028950" cy="2818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C27"/>
  <sheetViews>
    <sheetView workbookViewId="0">
      <selection activeCell="E20" sqref="E20"/>
    </sheetView>
  </sheetViews>
  <sheetFormatPr baseColWidth="10" defaultRowHeight="15"/>
  <cols>
    <col min="1" max="1" width="11.42578125" style="1"/>
    <col min="2" max="2" width="29.42578125" style="1" bestFit="1" customWidth="1"/>
    <col min="3" max="3" width="71" style="1" bestFit="1" customWidth="1"/>
    <col min="4" max="16384" width="11.42578125" style="1"/>
  </cols>
  <sheetData>
    <row r="5" spans="2:3">
      <c r="B5" s="7" t="s">
        <v>0</v>
      </c>
      <c r="C5" t="s">
        <v>10</v>
      </c>
    </row>
    <row r="6" spans="2:3">
      <c r="B6" s="7" t="s">
        <v>1</v>
      </c>
      <c r="C6" t="s">
        <v>11</v>
      </c>
    </row>
    <row r="7" spans="2:3">
      <c r="B7" s="7" t="s">
        <v>2</v>
      </c>
      <c r="C7" t="s">
        <v>12</v>
      </c>
    </row>
    <row r="8" spans="2:3">
      <c r="B8" s="7" t="s">
        <v>3</v>
      </c>
      <c r="C8" t="s">
        <v>13</v>
      </c>
    </row>
    <row r="9" spans="2:3">
      <c r="B9" s="7" t="s">
        <v>4</v>
      </c>
      <c r="C9" t="s">
        <v>14</v>
      </c>
    </row>
    <row r="10" spans="2:3">
      <c r="B10" s="7" t="s">
        <v>5</v>
      </c>
      <c r="C10" t="s">
        <v>30</v>
      </c>
    </row>
    <row r="11" spans="2:3">
      <c r="B11" s="7" t="s">
        <v>6</v>
      </c>
      <c r="C11" t="s">
        <v>15</v>
      </c>
    </row>
    <row r="12" spans="2:3">
      <c r="B12" s="7" t="s">
        <v>16</v>
      </c>
      <c r="C12" t="s">
        <v>17</v>
      </c>
    </row>
    <row r="13" spans="2:3">
      <c r="B13" s="7" t="s">
        <v>7</v>
      </c>
      <c r="C13" t="s">
        <v>18</v>
      </c>
    </row>
    <row r="14" spans="2:3">
      <c r="B14" s="7" t="s">
        <v>8</v>
      </c>
      <c r="C14" t="s">
        <v>19</v>
      </c>
    </row>
    <row r="15" spans="2:3">
      <c r="B15" s="7" t="s">
        <v>9</v>
      </c>
      <c r="C15" t="s">
        <v>20</v>
      </c>
    </row>
    <row r="18" spans="2:3">
      <c r="B18" s="8" t="s">
        <v>21</v>
      </c>
    </row>
    <row r="19" spans="2:3" ht="20.25" thickBot="1">
      <c r="B19" s="9">
        <f>1917+1031+1393+1275+2134+1449+2037+1228+1730</f>
        <v>14194</v>
      </c>
      <c r="C19" s="2" t="s">
        <v>22</v>
      </c>
    </row>
    <row r="20" spans="2:3" ht="15.75" thickTop="1"/>
    <row r="21" spans="2:3">
      <c r="B21" s="8" t="s">
        <v>23</v>
      </c>
    </row>
    <row r="22" spans="2:3" ht="20.25" thickBot="1">
      <c r="B22" s="9">
        <v>2500</v>
      </c>
      <c r="C22" s="2" t="s">
        <v>22</v>
      </c>
    </row>
    <row r="23" spans="2:3" ht="15.75" thickTop="1"/>
    <row r="25" spans="2:3">
      <c r="B25" s="8" t="s">
        <v>28</v>
      </c>
    </row>
    <row r="26" spans="2:3" ht="20.25" thickBot="1">
      <c r="B26" s="9">
        <f>+B19+B22</f>
        <v>16694</v>
      </c>
      <c r="C26" s="2" t="s">
        <v>22</v>
      </c>
    </row>
    <row r="27" spans="2:3" ht="15.75" thickTop="1"/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6:J17"/>
  <sheetViews>
    <sheetView workbookViewId="0">
      <selection activeCell="H17" sqref="H17"/>
    </sheetView>
  </sheetViews>
  <sheetFormatPr baseColWidth="10" defaultRowHeight="15"/>
  <cols>
    <col min="1" max="1" width="11.42578125" style="3"/>
    <col min="2" max="2" width="38.85546875" style="3" bestFit="1" customWidth="1"/>
    <col min="3" max="16384" width="11.42578125" style="3"/>
  </cols>
  <sheetData>
    <row r="6" spans="2:10" ht="147.75">
      <c r="D6" s="15" t="s">
        <v>24</v>
      </c>
      <c r="E6" s="15" t="s">
        <v>24</v>
      </c>
      <c r="F6" s="15" t="s">
        <v>24</v>
      </c>
      <c r="G6" s="15" t="s">
        <v>24</v>
      </c>
      <c r="H6" s="15" t="s">
        <v>24</v>
      </c>
    </row>
    <row r="7" spans="2:10">
      <c r="D7" s="16">
        <v>0.8</v>
      </c>
      <c r="E7" s="16">
        <v>0.6</v>
      </c>
      <c r="F7" s="16">
        <v>0.5</v>
      </c>
      <c r="G7" s="16">
        <v>0.35</v>
      </c>
      <c r="H7" s="16">
        <v>0.2</v>
      </c>
    </row>
    <row r="8" spans="2:10">
      <c r="B8" s="4" t="s">
        <v>31</v>
      </c>
      <c r="C8" s="5">
        <f>+'Perfil Cliente Zona'!B26</f>
        <v>16694</v>
      </c>
    </row>
    <row r="9" spans="2:10">
      <c r="B9" s="4" t="s">
        <v>29</v>
      </c>
      <c r="C9" s="6">
        <v>0.25</v>
      </c>
    </row>
    <row r="10" spans="2:10">
      <c r="B10" s="4" t="s">
        <v>25</v>
      </c>
      <c r="C10" s="5">
        <f>+C8*C9</f>
        <v>4173.5</v>
      </c>
    </row>
    <row r="11" spans="2:10">
      <c r="B11" s="4" t="s">
        <v>26</v>
      </c>
      <c r="C11" s="5">
        <f>+C10*C9</f>
        <v>1043.375</v>
      </c>
      <c r="D11" s="5">
        <f>+C11*D7</f>
        <v>834.7</v>
      </c>
      <c r="E11" s="5">
        <f>+C11*E7</f>
        <v>626.02499999999998</v>
      </c>
      <c r="F11" s="5">
        <f>+C11*F7</f>
        <v>521.6875</v>
      </c>
      <c r="G11" s="5">
        <f>+C11*G7</f>
        <v>365.18124999999998</v>
      </c>
      <c r="H11" s="5">
        <f>+C11*H7</f>
        <v>208.67500000000001</v>
      </c>
      <c r="J11" s="17"/>
    </row>
    <row r="12" spans="2:10">
      <c r="B12" s="4" t="s">
        <v>27</v>
      </c>
      <c r="C12" s="2"/>
    </row>
    <row r="13" spans="2:10">
      <c r="B13" s="10">
        <v>0.7</v>
      </c>
      <c r="D13" s="12">
        <f>+B13*$D$11</f>
        <v>584.29</v>
      </c>
      <c r="E13" s="12">
        <f>+B13*$E$11</f>
        <v>438.21749999999997</v>
      </c>
      <c r="F13" s="12">
        <f>+B13*$F$11</f>
        <v>365.18124999999998</v>
      </c>
      <c r="G13" s="12">
        <f>+B13*$G$11</f>
        <v>255.62687499999996</v>
      </c>
      <c r="H13" s="13">
        <f>+B13*$H$11</f>
        <v>146.07249999999999</v>
      </c>
    </row>
    <row r="14" spans="2:10">
      <c r="B14" s="10">
        <v>0.5</v>
      </c>
      <c r="D14" s="12">
        <f>+B14*$D$11</f>
        <v>417.35</v>
      </c>
      <c r="E14" s="12">
        <f>+B14*$E$11</f>
        <v>313.01249999999999</v>
      </c>
      <c r="F14" s="12">
        <f>+B14*$F$11</f>
        <v>260.84375</v>
      </c>
      <c r="G14" s="13">
        <f>+B14*$G$11</f>
        <v>182.59062499999999</v>
      </c>
      <c r="H14" s="11">
        <f>+B14*$H$11</f>
        <v>104.33750000000001</v>
      </c>
      <c r="J14" s="18"/>
    </row>
    <row r="15" spans="2:10">
      <c r="B15" s="10">
        <v>0.3</v>
      </c>
      <c r="D15" s="12">
        <f>+B15*$D$11</f>
        <v>250.41</v>
      </c>
      <c r="E15" s="13">
        <f>+B15*$E$11</f>
        <v>187.80749999999998</v>
      </c>
      <c r="F15" s="13">
        <f>+B15*$F$11</f>
        <v>156.50624999999999</v>
      </c>
      <c r="G15" s="11">
        <f>+B15*$G$11</f>
        <v>109.55437499999999</v>
      </c>
      <c r="H15" s="11">
        <f>+B15*$H$11</f>
        <v>62.602499999999999</v>
      </c>
    </row>
    <row r="16" spans="2:10">
      <c r="B16" s="10">
        <v>0.15</v>
      </c>
      <c r="D16" s="12">
        <f>+B16*$D$11</f>
        <v>125.205</v>
      </c>
      <c r="E16" s="13">
        <f>+B16*$E$11</f>
        <v>93.903749999999988</v>
      </c>
      <c r="F16" s="13">
        <f>+B16*$F$11</f>
        <v>78.253124999999997</v>
      </c>
      <c r="G16" s="11">
        <f>+B16*$G$11</f>
        <v>54.777187499999997</v>
      </c>
      <c r="H16" s="11">
        <f>+B16*$H$11</f>
        <v>31.30125</v>
      </c>
    </row>
    <row r="17" spans="2:8">
      <c r="B17" s="10">
        <v>0.05</v>
      </c>
      <c r="D17" s="11">
        <f>+B17*$D$11</f>
        <v>41.735000000000007</v>
      </c>
      <c r="E17" s="11">
        <f>+B17*$E$11</f>
        <v>31.30125</v>
      </c>
      <c r="F17" s="14">
        <f>+B17*$F$11</f>
        <v>26.084375000000001</v>
      </c>
      <c r="G17" s="14">
        <f>+B17*$G$11</f>
        <v>18.259062499999999</v>
      </c>
      <c r="H17" s="14">
        <f>+B17*$H$11</f>
        <v>10.433750000000002</v>
      </c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7:H11"/>
  <sheetViews>
    <sheetView tabSelected="1" workbookViewId="0">
      <selection activeCell="J19" sqref="J19"/>
    </sheetView>
  </sheetViews>
  <sheetFormatPr baseColWidth="10" defaultRowHeight="15"/>
  <cols>
    <col min="1" max="6" width="11.42578125" style="1"/>
    <col min="7" max="7" width="22" style="1" bestFit="1" customWidth="1"/>
    <col min="8" max="8" width="12.5703125" style="1" bestFit="1" customWidth="1"/>
    <col min="9" max="16384" width="11.42578125" style="1"/>
  </cols>
  <sheetData>
    <row r="7" spans="2:8">
      <c r="B7" s="2" t="s">
        <v>33</v>
      </c>
      <c r="E7" s="2" t="s">
        <v>32</v>
      </c>
      <c r="F7" s="2" t="s">
        <v>33</v>
      </c>
      <c r="G7" s="2" t="s">
        <v>34</v>
      </c>
      <c r="H7" s="2" t="s">
        <v>35</v>
      </c>
    </row>
    <row r="8" spans="2:8" ht="15.75" thickBot="1">
      <c r="B8" s="19">
        <v>500</v>
      </c>
      <c r="E8" s="23">
        <f>+Pronostico!D13</f>
        <v>584.29</v>
      </c>
      <c r="F8" s="21">
        <f>+$B$8</f>
        <v>500</v>
      </c>
      <c r="G8" s="21">
        <f>+E8*F8</f>
        <v>292145</v>
      </c>
      <c r="H8" s="21">
        <f>+G8*$B$10</f>
        <v>102250.75</v>
      </c>
    </row>
    <row r="9" spans="2:8" ht="16.5" thickTop="1" thickBot="1">
      <c r="B9" s="2" t="s">
        <v>35</v>
      </c>
      <c r="C9" s="25"/>
      <c r="E9" s="24"/>
      <c r="F9" s="22"/>
      <c r="G9" s="22"/>
      <c r="H9" s="22"/>
    </row>
    <row r="10" spans="2:8" ht="16.5" thickTop="1" thickBot="1">
      <c r="B10" s="20">
        <v>0.35</v>
      </c>
      <c r="E10" s="23">
        <f>+Pronostico!H17</f>
        <v>10.433750000000002</v>
      </c>
      <c r="F10" s="21">
        <f>+$B$8</f>
        <v>500</v>
      </c>
      <c r="G10" s="21">
        <f>+F10*E10</f>
        <v>5216.8750000000009</v>
      </c>
      <c r="H10" s="21">
        <f t="shared" ref="H9:H10" si="0">+G10*$B$10</f>
        <v>1825.9062500000002</v>
      </c>
    </row>
    <row r="11" spans="2:8" ht="15.75" thickTop="1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Perfil Cliente Zona</vt:lpstr>
      <vt:lpstr>Pronostico</vt:lpstr>
      <vt:lpstr>Ventas estimadas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</dc:creator>
  <cp:lastModifiedBy>ALFONSO</cp:lastModifiedBy>
  <dcterms:created xsi:type="dcterms:W3CDTF">2009-07-18T06:37:54Z</dcterms:created>
  <dcterms:modified xsi:type="dcterms:W3CDTF">2010-05-24T03:00:43Z</dcterms:modified>
</cp:coreProperties>
</file>